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270" yWindow="375" windowWidth="20640" windowHeight="11760" tabRatio="500"/>
  </bookViews>
  <sheets>
    <sheet name="Деталсис" sheetId="4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1" i="4"/>
  <c r="F60"/>
  <c r="F29"/>
  <c r="F16"/>
  <c r="F10"/>
  <c r="F23"/>
  <c r="F9"/>
  <c r="F11"/>
  <c r="F12"/>
  <c r="F17"/>
  <c r="F18"/>
  <c r="F21"/>
  <c r="F22"/>
  <c r="F15"/>
  <c r="F13"/>
  <c r="F14"/>
  <c r="F19"/>
  <c r="F24"/>
  <c r="F20"/>
  <c r="F25"/>
  <c r="F39"/>
  <c r="F40"/>
  <c r="F41"/>
  <c r="F42"/>
  <c r="F43"/>
  <c r="F44"/>
  <c r="F45"/>
  <c r="F46"/>
  <c r="F47"/>
  <c r="F48"/>
  <c r="F49"/>
  <c r="F50"/>
  <c r="F51"/>
  <c r="F52"/>
  <c r="F53"/>
  <c r="F54"/>
  <c r="F28"/>
  <c r="F30"/>
  <c r="F31"/>
  <c r="F32"/>
  <c r="F33"/>
  <c r="F34"/>
  <c r="F35"/>
  <c r="F36"/>
  <c r="F56"/>
  <c r="F55"/>
</calcChain>
</file>

<file path=xl/sharedStrings.xml><?xml version="1.0" encoding="utf-8"?>
<sst xmlns="http://schemas.openxmlformats.org/spreadsheetml/2006/main" count="108" uniqueCount="65">
  <si>
    <t>ед изм</t>
  </si>
  <si>
    <t>кол-во</t>
  </si>
  <si>
    <t>цена</t>
  </si>
  <si>
    <t>сумма</t>
  </si>
  <si>
    <t>Оборудование и материалы</t>
  </si>
  <si>
    <t>шт.</t>
  </si>
  <si>
    <t>компл.</t>
  </si>
  <si>
    <t>Оборудование для диспетчеризации «Интелпарк»</t>
  </si>
  <si>
    <t>Итого по разделу:</t>
  </si>
  <si>
    <t>Строительно-монтажные работы</t>
  </si>
  <si>
    <t>Сумма</t>
  </si>
  <si>
    <t>Установка камеры видеонаблюдения</t>
  </si>
  <si>
    <t>услуга</t>
  </si>
  <si>
    <t xml:space="preserve">Cиловой кабель к исполнительным устройствам от щитовой  </t>
  </si>
  <si>
    <t>м</t>
  </si>
  <si>
    <t>Разработка грунта, разделка асфальта</t>
  </si>
  <si>
    <t>Автомат 16а</t>
  </si>
  <si>
    <t>Установка, подключение автомата</t>
  </si>
  <si>
    <t xml:space="preserve">Разделочная коробка </t>
  </si>
  <si>
    <t>Установка разделочной коробки</t>
  </si>
  <si>
    <t>Всего:</t>
  </si>
  <si>
    <t>Фотоэлементы пара (установка)</t>
  </si>
  <si>
    <t>Работы</t>
  </si>
  <si>
    <t>Дополнительные материалы и работы (по результатам выезда на объект)</t>
  </si>
  <si>
    <t>Фотоэлементы проводные (пара RX+PX)</t>
  </si>
  <si>
    <t>Труба гофрированная d16 (100 метров) для прокладки по улице</t>
  </si>
  <si>
    <t>Блок питания для камеры 12в 2А (уличное исполнение)</t>
  </si>
  <si>
    <t>ед. изм.</t>
  </si>
  <si>
    <t xml:space="preserve">В том числе материалы: </t>
  </si>
  <si>
    <t>Крепежный материал, расходный материал, алмазные диски</t>
  </si>
  <si>
    <t xml:space="preserve">Прокладка кабеля FTP/UTP-5e 4х2х0,52 </t>
  </si>
  <si>
    <t>Прокладка кабеля  ВВГнг 2х1,5</t>
  </si>
  <si>
    <t>Кабель ВВГнг 2х1,5 (100 метров)</t>
  </si>
  <si>
    <t>Антиморозные добавки 10л</t>
  </si>
  <si>
    <t>Мачта для видеокамеры</t>
  </si>
  <si>
    <t>Расключение и настройка оборудования в щитке</t>
  </si>
  <si>
    <t xml:space="preserve">Транспортные расходы </t>
  </si>
  <si>
    <t>Кабель FTP-5e 4х2х0,52 (наружный)</t>
  </si>
  <si>
    <t xml:space="preserve">Шкаф металлический </t>
  </si>
  <si>
    <t>Установка  шкафа</t>
  </si>
  <si>
    <t>Пескобетон</t>
  </si>
  <si>
    <t xml:space="preserve">Настройка и программирование исполнительных устройств </t>
  </si>
  <si>
    <t xml:space="preserve">Шлагбаум автоматический антивандальный (установка) </t>
  </si>
  <si>
    <t xml:space="preserve">
г. Москва, Нововладыкинский проезд, д.8 стр.4, оф.508/1
тел.: +7 499 350 28 86
http://intelpark.ru/
info@intelpark.ru
</t>
  </si>
  <si>
    <t>Шлагбаум NICE WIDE S (Италия)</t>
  </si>
  <si>
    <t>коипл.</t>
  </si>
  <si>
    <t>Стойка для фотоэлементов</t>
  </si>
  <si>
    <t>Приемный столб со стрелоуловителем (для антивандальной стрелы)</t>
  </si>
  <si>
    <t>Установка стрелоуловителя/стойки фотоэлементов</t>
  </si>
  <si>
    <t xml:space="preserve">Шлагбаум автоматический подъемный (установка) </t>
  </si>
  <si>
    <t>Шлагбаум антивандальный "Деталсис" 4 метра привод NICE ROBUS 400</t>
  </si>
  <si>
    <t>Роутер Mikrotik</t>
  </si>
  <si>
    <t>IP-камера IPTRONIC 3.6mm 2mpx</t>
  </si>
  <si>
    <t xml:space="preserve">Типовой сметный расчет на установку 3 шлагбаумов и оборудования для диспетчеризации на объекте по адресу: </t>
  </si>
  <si>
    <t>Привод NICE ROBUS 400</t>
  </si>
  <si>
    <t>Стрела для антивандального шлагбаума с зубчатой рейкоцй и комплектом направляющих и опорных роликов (с монтажем)</t>
  </si>
  <si>
    <t>Одноконтурная индукционная петля NICE (с работой)</t>
  </si>
  <si>
    <t>Установка мачты для камеры и демпферов</t>
  </si>
  <si>
    <t xml:space="preserve">Труба ПНД d25 (гладкая, жесткая, для прокладки в земле); </t>
  </si>
  <si>
    <t>г. Москва, шоссе Энтузиастов 11</t>
  </si>
  <si>
    <t>Диспетчеризация</t>
  </si>
  <si>
    <t>мес.</t>
  </si>
  <si>
    <t>Услуги диспетчеризации по тарифному плану "Индивидуальный"</t>
  </si>
  <si>
    <t>Предоставление услуг доступа в сеть интернет (партнер МГТС) (за 2 точки доступа)</t>
  </si>
  <si>
    <t>Демпфер тумбы шлагбаума/столбов/мачты</t>
  </si>
</sst>
</file>

<file path=xl/styles.xml><?xml version="1.0" encoding="utf-8"?>
<styleSheet xmlns="http://schemas.openxmlformats.org/spreadsheetml/2006/main">
  <fonts count="13">
    <font>
      <sz val="12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b/>
      <i/>
      <sz val="12"/>
      <color theme="1"/>
      <name val="Arial"/>
    </font>
    <font>
      <i/>
      <sz val="12"/>
      <color theme="1"/>
      <name val="Arial"/>
    </font>
    <font>
      <b/>
      <i/>
      <sz val="14"/>
      <color rgb="FFFF0000"/>
      <name val="Arial"/>
    </font>
    <font>
      <b/>
      <sz val="14"/>
      <color rgb="FFFF0000"/>
      <name val="Arial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  <charset val="1"/>
    </font>
    <font>
      <b/>
      <i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28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4" borderId="7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 wrapText="1"/>
    </xf>
    <xf numFmtId="0" fontId="2" fillId="4" borderId="15" xfId="0" applyFont="1" applyFill="1" applyBorder="1" applyAlignment="1">
      <alignment horizontal="right" vertical="center" wrapText="1"/>
    </xf>
    <xf numFmtId="0" fontId="4" fillId="4" borderId="18" xfId="0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right" vertical="center" wrapText="1"/>
    </xf>
    <xf numFmtId="0" fontId="2" fillId="4" borderId="25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horizontal="right" vertical="center" wrapText="1"/>
    </xf>
    <xf numFmtId="0" fontId="2" fillId="4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0" fontId="8" fillId="4" borderId="2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right" vertical="center"/>
    </xf>
    <xf numFmtId="0" fontId="9" fillId="4" borderId="26" xfId="0" applyFont="1" applyFill="1" applyBorder="1" applyAlignment="1">
      <alignment horizontal="right" vertical="center" wrapText="1"/>
    </xf>
    <xf numFmtId="0" fontId="8" fillId="4" borderId="26" xfId="0" applyFont="1" applyFill="1" applyBorder="1" applyAlignment="1">
      <alignment horizontal="right" vertical="center" wrapText="1"/>
    </xf>
    <xf numFmtId="0" fontId="8" fillId="4" borderId="12" xfId="0" applyFont="1" applyFill="1" applyBorder="1" applyAlignment="1">
      <alignment horizontal="right" vertical="center" wrapText="1"/>
    </xf>
    <xf numFmtId="0" fontId="8" fillId="4" borderId="11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8" fillId="4" borderId="7" xfId="0" applyFont="1" applyFill="1" applyBorder="1" applyAlignment="1">
      <alignment horizontal="right" vertical="center" wrapText="1"/>
    </xf>
    <xf numFmtId="0" fontId="11" fillId="6" borderId="8" xfId="0" applyFont="1" applyFill="1" applyBorder="1" applyAlignment="1">
      <alignment vertic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vertical="center" wrapText="1"/>
    </xf>
    <xf numFmtId="0" fontId="12" fillId="6" borderId="7" xfId="0" applyFont="1" applyFill="1" applyBorder="1" applyAlignment="1">
      <alignment horizontal="right" vertical="center" wrapText="1"/>
    </xf>
    <xf numFmtId="0" fontId="10" fillId="6" borderId="7" xfId="0" applyFont="1" applyFill="1" applyBorder="1" applyAlignment="1">
      <alignment horizontal="right" vertical="center" wrapText="1"/>
    </xf>
    <xf numFmtId="0" fontId="12" fillId="6" borderId="12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4" fillId="4" borderId="16" xfId="0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horizontal="right" vertical="center" wrapText="1"/>
    </xf>
    <xf numFmtId="0" fontId="10" fillId="5" borderId="27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28223</xdr:colOff>
      <xdr:row>0</xdr:row>
      <xdr:rowOff>14111</xdr:rowOff>
    </xdr:from>
    <xdr:to>
      <xdr:col>1</xdr:col>
      <xdr:colOff>1213556</xdr:colOff>
      <xdr:row>2</xdr:row>
      <xdr:rowOff>28222</xdr:rowOff>
    </xdr:to>
    <xdr:pic>
      <xdr:nvPicPr>
        <xdr:cNvPr id="2" name="Изображение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723" y="14111"/>
          <a:ext cx="1185333" cy="1182511"/>
        </a:xfrm>
        <a:prstGeom prst="rect">
          <a:avLst/>
        </a:prstGeom>
      </xdr:spPr>
    </xdr:pic>
    <xdr:clientData/>
  </xdr:twoCellAnchor>
  <xdr:twoCellAnchor editAs="oneCell">
    <xdr:from>
      <xdr:col>1</xdr:col>
      <xdr:colOff>28223</xdr:colOff>
      <xdr:row>0</xdr:row>
      <xdr:rowOff>14111</xdr:rowOff>
    </xdr:from>
    <xdr:to>
      <xdr:col>1</xdr:col>
      <xdr:colOff>1213556</xdr:colOff>
      <xdr:row>2</xdr:row>
      <xdr:rowOff>15522</xdr:rowOff>
    </xdr:to>
    <xdr:pic>
      <xdr:nvPicPr>
        <xdr:cNvPr id="3" name="Изображение 1">
          <a:extLst>
            <a:ext uri="{FF2B5EF4-FFF2-40B4-BE49-F238E27FC236}">
              <a16:creationId xmlns="" xmlns:a16="http://schemas.microsoft.com/office/drawing/2014/main" id="{163D0CF5-29A5-D848-91E3-44BE15413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423" y="14111"/>
          <a:ext cx="1185333" cy="1169811"/>
        </a:xfrm>
        <a:prstGeom prst="rect">
          <a:avLst/>
        </a:prstGeom>
      </xdr:spPr>
    </xdr:pic>
    <xdr:clientData/>
  </xdr:twoCellAnchor>
  <xdr:twoCellAnchor editAs="oneCell">
    <xdr:from>
      <xdr:col>1</xdr:col>
      <xdr:colOff>28223</xdr:colOff>
      <xdr:row>0</xdr:row>
      <xdr:rowOff>14111</xdr:rowOff>
    </xdr:from>
    <xdr:to>
      <xdr:col>1</xdr:col>
      <xdr:colOff>1213556</xdr:colOff>
      <xdr:row>2</xdr:row>
      <xdr:rowOff>15666</xdr:rowOff>
    </xdr:to>
    <xdr:pic>
      <xdr:nvPicPr>
        <xdr:cNvPr id="4" name="Изображение 1">
          <a:extLst>
            <a:ext uri="{FF2B5EF4-FFF2-40B4-BE49-F238E27FC236}">
              <a16:creationId xmlns="" xmlns:a16="http://schemas.microsoft.com/office/drawing/2014/main" id="{3CABACA7-C696-3D44-A156-F06492562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423" y="14111"/>
          <a:ext cx="1185333" cy="1169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1"/>
  <sheetViews>
    <sheetView tabSelected="1" topLeftCell="A53" zoomScale="90" zoomScaleNormal="90" zoomScalePageLayoutView="90" workbookViewId="0">
      <selection activeCell="H53" sqref="H53"/>
    </sheetView>
  </sheetViews>
  <sheetFormatPr defaultColWidth="11" defaultRowHeight="15.75"/>
  <cols>
    <col min="2" max="2" width="63.25" bestFit="1" customWidth="1"/>
    <col min="6" max="6" width="10.25" customWidth="1"/>
  </cols>
  <sheetData>
    <row r="1" spans="2:6" ht="76.150000000000006" customHeight="1">
      <c r="B1" s="48" t="s">
        <v>43</v>
      </c>
      <c r="C1" s="48"/>
      <c r="D1" s="48"/>
      <c r="E1" s="48"/>
      <c r="F1" s="48"/>
    </row>
    <row r="2" spans="2:6">
      <c r="B2" s="48"/>
      <c r="C2" s="48"/>
      <c r="D2" s="48"/>
      <c r="E2" s="48"/>
      <c r="F2" s="48"/>
    </row>
    <row r="3" spans="2:6">
      <c r="B3" s="29"/>
      <c r="C3" s="29"/>
      <c r="D3" s="29"/>
      <c r="E3" s="29"/>
      <c r="F3" s="29"/>
    </row>
    <row r="4" spans="2:6">
      <c r="B4" t="s">
        <v>53</v>
      </c>
    </row>
    <row r="5" spans="2:6">
      <c r="B5" t="s">
        <v>59</v>
      </c>
    </row>
    <row r="6" spans="2:6" ht="16.5" thickBot="1"/>
    <row r="7" spans="2:6" ht="16.899999999999999" customHeight="1" thickBot="1">
      <c r="B7" s="5"/>
      <c r="C7" s="6" t="s">
        <v>27</v>
      </c>
      <c r="D7" s="6" t="s">
        <v>1</v>
      </c>
      <c r="E7" s="6" t="s">
        <v>2</v>
      </c>
      <c r="F7" s="7" t="s">
        <v>3</v>
      </c>
    </row>
    <row r="8" spans="2:6" ht="16.5" thickBot="1">
      <c r="B8" s="45" t="s">
        <v>4</v>
      </c>
      <c r="C8" s="46"/>
      <c r="D8" s="46"/>
      <c r="E8" s="46"/>
      <c r="F8" s="47"/>
    </row>
    <row r="9" spans="2:6" ht="30">
      <c r="B9" s="26" t="s">
        <v>50</v>
      </c>
      <c r="C9" s="1" t="s">
        <v>45</v>
      </c>
      <c r="D9" s="27">
        <v>1</v>
      </c>
      <c r="E9" s="28">
        <v>73800</v>
      </c>
      <c r="F9" s="9">
        <f>E9*D9</f>
        <v>73800</v>
      </c>
    </row>
    <row r="10" spans="2:6">
      <c r="B10" s="30" t="s">
        <v>44</v>
      </c>
      <c r="C10" s="31" t="s">
        <v>6</v>
      </c>
      <c r="D10" s="32">
        <v>1</v>
      </c>
      <c r="E10" s="33">
        <v>37500</v>
      </c>
      <c r="F10" s="34">
        <f>E10*D10</f>
        <v>37500</v>
      </c>
    </row>
    <row r="11" spans="2:6">
      <c r="B11" s="8" t="s">
        <v>24</v>
      </c>
      <c r="C11" s="1" t="s">
        <v>5</v>
      </c>
      <c r="D11" s="2">
        <v>5</v>
      </c>
      <c r="E11" s="3">
        <v>3200</v>
      </c>
      <c r="F11" s="9">
        <f t="shared" ref="F11:F24" si="0">E11*D11</f>
        <v>16000</v>
      </c>
    </row>
    <row r="12" spans="2:6">
      <c r="B12" s="8" t="s">
        <v>51</v>
      </c>
      <c r="C12" s="1" t="s">
        <v>5</v>
      </c>
      <c r="D12" s="2">
        <v>2</v>
      </c>
      <c r="E12" s="3">
        <v>3070</v>
      </c>
      <c r="F12" s="9">
        <f t="shared" si="0"/>
        <v>6140</v>
      </c>
    </row>
    <row r="13" spans="2:6">
      <c r="B13" s="10" t="s">
        <v>52</v>
      </c>
      <c r="C13" s="1" t="s">
        <v>5</v>
      </c>
      <c r="D13" s="2">
        <v>2</v>
      </c>
      <c r="E13" s="3">
        <v>5900</v>
      </c>
      <c r="F13" s="9">
        <f t="shared" si="0"/>
        <v>11800</v>
      </c>
    </row>
    <row r="14" spans="2:6">
      <c r="B14" s="8" t="s">
        <v>54</v>
      </c>
      <c r="C14" s="1" t="s">
        <v>5</v>
      </c>
      <c r="D14" s="2">
        <v>1</v>
      </c>
      <c r="E14" s="3">
        <v>19800</v>
      </c>
      <c r="F14" s="9">
        <f t="shared" si="0"/>
        <v>19800</v>
      </c>
    </row>
    <row r="15" spans="2:6" ht="30">
      <c r="B15" s="8" t="s">
        <v>47</v>
      </c>
      <c r="C15" s="1" t="s">
        <v>5</v>
      </c>
      <c r="D15" s="2">
        <v>2</v>
      </c>
      <c r="E15" s="3">
        <v>4120</v>
      </c>
      <c r="F15" s="9">
        <f t="shared" si="0"/>
        <v>8240</v>
      </c>
    </row>
    <row r="16" spans="2:6">
      <c r="B16" s="35" t="s">
        <v>46</v>
      </c>
      <c r="C16" s="31" t="s">
        <v>5</v>
      </c>
      <c r="D16" s="36">
        <v>1</v>
      </c>
      <c r="E16" s="37">
        <v>1850</v>
      </c>
      <c r="F16" s="34">
        <f t="shared" si="0"/>
        <v>1850</v>
      </c>
    </row>
    <row r="17" spans="2:6">
      <c r="B17" s="8" t="s">
        <v>56</v>
      </c>
      <c r="C17" s="1" t="s">
        <v>5</v>
      </c>
      <c r="D17" s="2">
        <v>1</v>
      </c>
      <c r="E17" s="3">
        <v>26000</v>
      </c>
      <c r="F17" s="9">
        <f t="shared" si="0"/>
        <v>26000</v>
      </c>
    </row>
    <row r="18" spans="2:6">
      <c r="B18" s="8" t="s">
        <v>64</v>
      </c>
      <c r="C18" s="1" t="s">
        <v>5</v>
      </c>
      <c r="D18" s="2">
        <v>2</v>
      </c>
      <c r="E18" s="3">
        <v>5500</v>
      </c>
      <c r="F18" s="9">
        <f t="shared" si="0"/>
        <v>11000</v>
      </c>
    </row>
    <row r="19" spans="2:6">
      <c r="B19" s="8" t="s">
        <v>26</v>
      </c>
      <c r="C19" s="1" t="s">
        <v>5</v>
      </c>
      <c r="D19" s="2">
        <v>3</v>
      </c>
      <c r="E19" s="3">
        <v>1590</v>
      </c>
      <c r="F19" s="9">
        <f t="shared" si="0"/>
        <v>4770</v>
      </c>
    </row>
    <row r="20" spans="2:6">
      <c r="B20" s="8" t="s">
        <v>29</v>
      </c>
      <c r="C20" s="1" t="s">
        <v>6</v>
      </c>
      <c r="D20" s="2">
        <v>2</v>
      </c>
      <c r="E20" s="3">
        <v>1730</v>
      </c>
      <c r="F20" s="9">
        <f t="shared" si="0"/>
        <v>3460</v>
      </c>
    </row>
    <row r="21" spans="2:6">
      <c r="B21" s="8" t="s">
        <v>40</v>
      </c>
      <c r="C21" s="1" t="s">
        <v>5</v>
      </c>
      <c r="D21" s="2">
        <v>28</v>
      </c>
      <c r="E21" s="3">
        <v>180</v>
      </c>
      <c r="F21" s="9">
        <f t="shared" si="0"/>
        <v>5040</v>
      </c>
    </row>
    <row r="22" spans="2:6">
      <c r="B22" s="8" t="s">
        <v>33</v>
      </c>
      <c r="C22" s="1" t="s">
        <v>5</v>
      </c>
      <c r="D22" s="2">
        <v>5</v>
      </c>
      <c r="E22" s="3">
        <v>350</v>
      </c>
      <c r="F22" s="9">
        <f t="shared" si="0"/>
        <v>1750</v>
      </c>
    </row>
    <row r="23" spans="2:6">
      <c r="B23" s="8" t="s">
        <v>34</v>
      </c>
      <c r="C23" s="1" t="s">
        <v>5</v>
      </c>
      <c r="D23" s="2">
        <v>2</v>
      </c>
      <c r="E23" s="3">
        <v>4040</v>
      </c>
      <c r="F23" s="9">
        <f>E23*D23</f>
        <v>8080</v>
      </c>
    </row>
    <row r="24" spans="2:6" ht="16.5" thickBot="1">
      <c r="B24" s="21" t="s">
        <v>7</v>
      </c>
      <c r="C24" s="24" t="s">
        <v>6</v>
      </c>
      <c r="D24" s="23">
        <v>4</v>
      </c>
      <c r="E24" s="22">
        <v>17900</v>
      </c>
      <c r="F24" s="25">
        <f t="shared" si="0"/>
        <v>71600</v>
      </c>
    </row>
    <row r="25" spans="2:6" ht="16.5" thickBot="1">
      <c r="B25" s="49" t="s">
        <v>8</v>
      </c>
      <c r="C25" s="50"/>
      <c r="D25" s="50"/>
      <c r="E25" s="50"/>
      <c r="F25" s="17">
        <f>SUM(F9:F24)</f>
        <v>306830</v>
      </c>
    </row>
    <row r="26" spans="2:6" ht="16.5" thickBot="1">
      <c r="B26" s="45" t="s">
        <v>22</v>
      </c>
      <c r="C26" s="46"/>
      <c r="D26" s="46"/>
      <c r="E26" s="46"/>
      <c r="F26" s="47"/>
    </row>
    <row r="27" spans="2:6">
      <c r="B27" s="18" t="s">
        <v>9</v>
      </c>
      <c r="C27" s="19" t="s">
        <v>0</v>
      </c>
      <c r="D27" s="19" t="s">
        <v>1</v>
      </c>
      <c r="E27" s="19" t="s">
        <v>2</v>
      </c>
      <c r="F27" s="12" t="s">
        <v>10</v>
      </c>
    </row>
    <row r="28" spans="2:6">
      <c r="B28" s="8" t="s">
        <v>42</v>
      </c>
      <c r="C28" s="3" t="s">
        <v>5</v>
      </c>
      <c r="D28" s="2">
        <v>1</v>
      </c>
      <c r="E28" s="3">
        <v>15200</v>
      </c>
      <c r="F28" s="9">
        <f t="shared" ref="F28:F35" si="1">E28*D28</f>
        <v>15200</v>
      </c>
    </row>
    <row r="29" spans="2:6">
      <c r="B29" s="8" t="s">
        <v>49</v>
      </c>
      <c r="C29" s="3" t="s">
        <v>5</v>
      </c>
      <c r="D29" s="2">
        <v>1</v>
      </c>
      <c r="E29" s="3">
        <v>11350</v>
      </c>
      <c r="F29" s="9">
        <f t="shared" ref="F29" si="2">E29*D29</f>
        <v>11350</v>
      </c>
    </row>
    <row r="30" spans="2:6">
      <c r="B30" s="8" t="s">
        <v>21</v>
      </c>
      <c r="C30" s="3" t="s">
        <v>5</v>
      </c>
      <c r="D30" s="2">
        <v>5</v>
      </c>
      <c r="E30" s="3">
        <v>1350</v>
      </c>
      <c r="F30" s="9">
        <f t="shared" si="1"/>
        <v>6750</v>
      </c>
    </row>
    <row r="31" spans="2:6">
      <c r="B31" s="8" t="s">
        <v>48</v>
      </c>
      <c r="C31" s="1" t="s">
        <v>5</v>
      </c>
      <c r="D31" s="2">
        <v>3</v>
      </c>
      <c r="E31" s="3">
        <v>1900</v>
      </c>
      <c r="F31" s="9">
        <f t="shared" si="1"/>
        <v>5700</v>
      </c>
    </row>
    <row r="32" spans="2:6">
      <c r="B32" s="8" t="s">
        <v>11</v>
      </c>
      <c r="C32" s="3" t="s">
        <v>5</v>
      </c>
      <c r="D32" s="2">
        <v>2</v>
      </c>
      <c r="E32" s="3">
        <v>1380</v>
      </c>
      <c r="F32" s="9">
        <f t="shared" si="1"/>
        <v>2760</v>
      </c>
    </row>
    <row r="33" spans="2:6">
      <c r="B33" s="8" t="s">
        <v>36</v>
      </c>
      <c r="C33" s="3" t="s">
        <v>5</v>
      </c>
      <c r="D33" s="2">
        <v>2</v>
      </c>
      <c r="E33" s="3">
        <v>4800</v>
      </c>
      <c r="F33" s="9">
        <f t="shared" si="1"/>
        <v>9600</v>
      </c>
    </row>
    <row r="34" spans="2:6">
      <c r="B34" s="13" t="s">
        <v>57</v>
      </c>
      <c r="C34" s="14" t="s">
        <v>5</v>
      </c>
      <c r="D34" s="15">
        <v>4</v>
      </c>
      <c r="E34" s="14">
        <v>2600</v>
      </c>
      <c r="F34" s="16">
        <f t="shared" si="1"/>
        <v>10400</v>
      </c>
    </row>
    <row r="35" spans="2:6" ht="16.5" thickBot="1">
      <c r="B35" s="13" t="s">
        <v>41</v>
      </c>
      <c r="C35" s="14" t="s">
        <v>12</v>
      </c>
      <c r="D35" s="15">
        <v>4</v>
      </c>
      <c r="E35" s="14">
        <v>6430</v>
      </c>
      <c r="F35" s="16">
        <f t="shared" si="1"/>
        <v>25720</v>
      </c>
    </row>
    <row r="36" spans="2:6" ht="16.5" thickBot="1">
      <c r="B36" s="49" t="s">
        <v>8</v>
      </c>
      <c r="C36" s="50"/>
      <c r="D36" s="50"/>
      <c r="E36" s="50"/>
      <c r="F36" s="17">
        <f>SUM(F28:F35)</f>
        <v>87480</v>
      </c>
    </row>
    <row r="37" spans="2:6" ht="16.5" thickBot="1">
      <c r="B37" s="45" t="s">
        <v>23</v>
      </c>
      <c r="C37" s="46"/>
      <c r="D37" s="46"/>
      <c r="E37" s="46"/>
      <c r="F37" s="47"/>
    </row>
    <row r="38" spans="2:6">
      <c r="B38" s="52" t="s">
        <v>13</v>
      </c>
      <c r="C38" s="53"/>
      <c r="D38" s="53"/>
      <c r="E38" s="53"/>
      <c r="F38" s="54"/>
    </row>
    <row r="39" spans="2:6">
      <c r="B39" s="8" t="s">
        <v>32</v>
      </c>
      <c r="C39" s="3" t="s">
        <v>14</v>
      </c>
      <c r="D39" s="2">
        <v>455</v>
      </c>
      <c r="E39" s="3">
        <v>30</v>
      </c>
      <c r="F39" s="9">
        <f>E39*D39</f>
        <v>13650</v>
      </c>
    </row>
    <row r="40" spans="2:6">
      <c r="B40" s="8" t="s">
        <v>58</v>
      </c>
      <c r="C40" s="3" t="s">
        <v>14</v>
      </c>
      <c r="D40" s="2">
        <v>215</v>
      </c>
      <c r="E40" s="3">
        <v>45</v>
      </c>
      <c r="F40" s="9">
        <f t="shared" ref="F40:F52" si="3">E40*D40</f>
        <v>9675</v>
      </c>
    </row>
    <row r="41" spans="2:6">
      <c r="B41" s="8" t="s">
        <v>31</v>
      </c>
      <c r="C41" s="3" t="s">
        <v>14</v>
      </c>
      <c r="D41" s="2">
        <v>455</v>
      </c>
      <c r="E41" s="3">
        <v>45</v>
      </c>
      <c r="F41" s="9">
        <f t="shared" si="3"/>
        <v>20475</v>
      </c>
    </row>
    <row r="42" spans="2:6">
      <c r="B42" s="8" t="s">
        <v>15</v>
      </c>
      <c r="C42" s="3" t="s">
        <v>14</v>
      </c>
      <c r="D42" s="2">
        <v>215</v>
      </c>
      <c r="E42" s="3">
        <v>225</v>
      </c>
      <c r="F42" s="9">
        <f t="shared" si="3"/>
        <v>48375</v>
      </c>
    </row>
    <row r="43" spans="2:6">
      <c r="B43" s="8" t="s">
        <v>37</v>
      </c>
      <c r="C43" s="3" t="s">
        <v>14</v>
      </c>
      <c r="D43" s="2">
        <v>795</v>
      </c>
      <c r="E43" s="3">
        <v>45</v>
      </c>
      <c r="F43" s="9">
        <f t="shared" si="3"/>
        <v>35775</v>
      </c>
    </row>
    <row r="44" spans="2:6">
      <c r="B44" s="8" t="s">
        <v>25</v>
      </c>
      <c r="C44" s="3" t="s">
        <v>14</v>
      </c>
      <c r="D44" s="2">
        <v>230</v>
      </c>
      <c r="E44" s="3">
        <v>13</v>
      </c>
      <c r="F44" s="9">
        <f t="shared" si="3"/>
        <v>2990</v>
      </c>
    </row>
    <row r="45" spans="2:6">
      <c r="B45" s="8" t="s">
        <v>30</v>
      </c>
      <c r="C45" s="3" t="s">
        <v>14</v>
      </c>
      <c r="D45" s="2">
        <v>795</v>
      </c>
      <c r="E45" s="3">
        <v>85</v>
      </c>
      <c r="F45" s="9">
        <f t="shared" si="3"/>
        <v>67575</v>
      </c>
    </row>
    <row r="46" spans="2:6">
      <c r="B46" s="8" t="s">
        <v>38</v>
      </c>
      <c r="C46" s="3" t="s">
        <v>5</v>
      </c>
      <c r="D46" s="2">
        <v>2</v>
      </c>
      <c r="E46" s="3">
        <v>1800</v>
      </c>
      <c r="F46" s="9">
        <f t="shared" si="3"/>
        <v>3600</v>
      </c>
    </row>
    <row r="47" spans="2:6" ht="31.9" customHeight="1">
      <c r="B47" s="8" t="s">
        <v>55</v>
      </c>
      <c r="C47" s="3" t="s">
        <v>5</v>
      </c>
      <c r="D47" s="2">
        <v>1</v>
      </c>
      <c r="E47" s="3">
        <v>39760</v>
      </c>
      <c r="F47" s="9">
        <f t="shared" si="3"/>
        <v>39760</v>
      </c>
    </row>
    <row r="48" spans="2:6">
      <c r="B48" s="11" t="s">
        <v>39</v>
      </c>
      <c r="C48" s="3" t="s">
        <v>5</v>
      </c>
      <c r="D48" s="4">
        <v>2</v>
      </c>
      <c r="E48" s="1">
        <v>430</v>
      </c>
      <c r="F48" s="9">
        <f t="shared" si="3"/>
        <v>860</v>
      </c>
    </row>
    <row r="49" spans="2:6">
      <c r="B49" s="11" t="s">
        <v>16</v>
      </c>
      <c r="C49" s="3" t="s">
        <v>5</v>
      </c>
      <c r="D49" s="4">
        <v>5</v>
      </c>
      <c r="E49" s="1">
        <v>150</v>
      </c>
      <c r="F49" s="9">
        <f t="shared" si="3"/>
        <v>750</v>
      </c>
    </row>
    <row r="50" spans="2:6">
      <c r="B50" s="11" t="s">
        <v>17</v>
      </c>
      <c r="C50" s="3" t="s">
        <v>5</v>
      </c>
      <c r="D50" s="4">
        <v>3</v>
      </c>
      <c r="E50" s="1">
        <v>100</v>
      </c>
      <c r="F50" s="9">
        <f t="shared" si="3"/>
        <v>300</v>
      </c>
    </row>
    <row r="51" spans="2:6">
      <c r="B51" s="8" t="s">
        <v>18</v>
      </c>
      <c r="C51" s="3" t="s">
        <v>5</v>
      </c>
      <c r="D51" s="2">
        <v>8</v>
      </c>
      <c r="E51" s="3">
        <v>150</v>
      </c>
      <c r="F51" s="9">
        <f t="shared" si="3"/>
        <v>1200</v>
      </c>
    </row>
    <row r="52" spans="2:6">
      <c r="B52" s="8" t="s">
        <v>35</v>
      </c>
      <c r="C52" s="3" t="s">
        <v>5</v>
      </c>
      <c r="D52" s="2">
        <v>2</v>
      </c>
      <c r="E52" s="3">
        <v>1380</v>
      </c>
      <c r="F52" s="9">
        <f t="shared" si="3"/>
        <v>2760</v>
      </c>
    </row>
    <row r="53" spans="2:6" ht="16.5" thickBot="1">
      <c r="B53" s="13" t="s">
        <v>19</v>
      </c>
      <c r="C53" s="14" t="s">
        <v>5</v>
      </c>
      <c r="D53" s="15">
        <v>8</v>
      </c>
      <c r="E53" s="14">
        <v>150</v>
      </c>
      <c r="F53" s="9">
        <f>E53*D53</f>
        <v>1200</v>
      </c>
    </row>
    <row r="54" spans="2:6" ht="16.5" thickBot="1">
      <c r="B54" s="55" t="s">
        <v>8</v>
      </c>
      <c r="C54" s="56"/>
      <c r="D54" s="56"/>
      <c r="E54" s="57"/>
      <c r="F54" s="17">
        <f>SUM(F39:F53)</f>
        <v>248945</v>
      </c>
    </row>
    <row r="55" spans="2:6" ht="25.15" customHeight="1" thickBot="1">
      <c r="B55" s="58" t="s">
        <v>28</v>
      </c>
      <c r="C55" s="59"/>
      <c r="D55" s="59"/>
      <c r="E55" s="60"/>
      <c r="F55" s="17">
        <f>SUM(F25+F39+F40+F43+F44+F46+F49+F51)</f>
        <v>374470</v>
      </c>
    </row>
    <row r="56" spans="2:6" ht="19.5" thickBot="1">
      <c r="B56" s="61" t="s">
        <v>20</v>
      </c>
      <c r="C56" s="62"/>
      <c r="D56" s="62"/>
      <c r="E56" s="63"/>
      <c r="F56" s="20">
        <f>F54+F36+F25</f>
        <v>643255</v>
      </c>
    </row>
    <row r="57" spans="2:6" ht="16.5" thickBot="1"/>
    <row r="58" spans="2:6" ht="16.5" thickBot="1">
      <c r="B58" s="51" t="s">
        <v>60</v>
      </c>
      <c r="C58" s="51"/>
      <c r="D58" s="51"/>
      <c r="E58" s="51"/>
      <c r="F58" s="51"/>
    </row>
    <row r="59" spans="2:6">
      <c r="B59" s="38"/>
      <c r="C59" s="39" t="s">
        <v>0</v>
      </c>
      <c r="D59" s="39" t="s">
        <v>1</v>
      </c>
      <c r="E59" s="39" t="s">
        <v>2</v>
      </c>
      <c r="F59" s="40" t="s">
        <v>10</v>
      </c>
    </row>
    <row r="60" spans="2:6">
      <c r="B60" s="41" t="s">
        <v>62</v>
      </c>
      <c r="C60" s="42" t="s">
        <v>61</v>
      </c>
      <c r="D60" s="43">
        <v>1</v>
      </c>
      <c r="E60" s="42">
        <v>19000</v>
      </c>
      <c r="F60" s="44">
        <f t="shared" ref="F60:F61" si="4">E60*D60</f>
        <v>19000</v>
      </c>
    </row>
    <row r="61" spans="2:6" ht="30">
      <c r="B61" s="41" t="s">
        <v>63</v>
      </c>
      <c r="C61" s="42" t="s">
        <v>61</v>
      </c>
      <c r="D61" s="43">
        <v>1</v>
      </c>
      <c r="E61" s="42">
        <v>3000</v>
      </c>
      <c r="F61" s="44">
        <f t="shared" si="4"/>
        <v>3000</v>
      </c>
    </row>
  </sheetData>
  <mergeCells count="11">
    <mergeCell ref="B58:F58"/>
    <mergeCell ref="B38:F38"/>
    <mergeCell ref="B54:E54"/>
    <mergeCell ref="B55:E55"/>
    <mergeCell ref="B56:E56"/>
    <mergeCell ref="B37:F37"/>
    <mergeCell ref="B1:F2"/>
    <mergeCell ref="B8:F8"/>
    <mergeCell ref="B25:E25"/>
    <mergeCell ref="B26:F26"/>
    <mergeCell ref="B36:E36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Деталсис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Larisa</cp:lastModifiedBy>
  <cp:lastPrinted>2019-04-01T18:16:30Z</cp:lastPrinted>
  <dcterms:created xsi:type="dcterms:W3CDTF">2016-08-11T08:46:25Z</dcterms:created>
  <dcterms:modified xsi:type="dcterms:W3CDTF">2019-04-01T18:20:05Z</dcterms:modified>
</cp:coreProperties>
</file>